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ramètres" sheetId="1" state="visible" r:id="rId1"/>
    <sheet xmlns:r="http://schemas.openxmlformats.org/officeDocument/2006/relationships" name="Produits" sheetId="2" state="visible" r:id="rId2"/>
    <sheet xmlns:r="http://schemas.openxmlformats.org/officeDocument/2006/relationships" name="Synthè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€"/>
    <numFmt numFmtId="165" formatCode="#,##0.00&quot;%&quot;"/>
  </numFmts>
  <fonts count="12">
    <font>
      <name val="Calibri"/>
      <family val="2"/>
      <color theme="1"/>
      <sz val="11"/>
      <scheme val="minor"/>
    </font>
    <font>
      <name val="Segoe UI"/>
      <b val="1"/>
      <color rgb="00C8993A"/>
      <sz val="12"/>
    </font>
    <font>
      <name val="Segoe UI"/>
      <color rgb="001A1F2E"/>
      <sz val="10"/>
    </font>
    <font>
      <name val="Segoe UI"/>
      <b val="1"/>
      <color rgb="001A1F2E"/>
      <sz val="11"/>
    </font>
    <font>
      <name val="Segoe UI"/>
      <i val="1"/>
      <color rgb="006B7280"/>
      <sz val="8"/>
    </font>
    <font>
      <name val="Segoe UI"/>
      <b val="1"/>
      <color rgb="00FFFFFF"/>
      <sz val="9"/>
    </font>
    <font>
      <name val="Segoe UI"/>
      <color rgb="0094A3B8"/>
      <sz val="9"/>
    </font>
    <font>
      <name val="Segoe UI"/>
      <b val="1"/>
      <color rgb="001A1F2E"/>
      <sz val="10"/>
    </font>
    <font>
      <name val="Segoe UI"/>
      <color rgb="001A1F2E"/>
      <sz val="9"/>
    </font>
    <font>
      <name val="Segoe UI"/>
      <b val="1"/>
      <color rgb="000D1F3C"/>
      <sz val="9"/>
    </font>
    <font>
      <name val="Segoe UI"/>
      <b val="1"/>
      <color rgb="00C8993A"/>
      <sz val="11"/>
    </font>
    <font>
      <name val="Segoe UI"/>
      <b val="1"/>
      <color rgb="000D1F3C"/>
      <sz val="12"/>
    </font>
  </fonts>
  <fills count="6">
    <fill>
      <patternFill/>
    </fill>
    <fill>
      <patternFill patternType="gray125"/>
    </fill>
    <fill>
      <patternFill patternType="solid">
        <fgColor rgb="000D1F3C"/>
      </patternFill>
    </fill>
    <fill>
      <patternFill patternType="solid">
        <fgColor rgb="00F9FAFB"/>
      </patternFill>
    </fill>
    <fill>
      <patternFill patternType="solid">
        <fgColor rgb="00FFFFFF"/>
      </patternFill>
    </fill>
    <fill>
      <patternFill patternType="solid">
        <fgColor rgb="00F5EDD8"/>
      </patternFill>
    </fill>
  </fills>
  <borders count="3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 style="medium">
        <color rgb="000D1F3C"/>
      </left>
      <right style="medium">
        <color rgb="000D1F3C"/>
      </right>
      <top style="medium">
        <color rgb="000D1F3C"/>
      </top>
      <bottom style="medium">
        <color rgb="000D1F3C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indent="1"/>
    </xf>
    <xf numFmtId="4" fontId="3" fillId="4" borderId="2" applyAlignment="1" pivotButton="0" quotePrefix="0" xfId="0">
      <alignment horizontal="center" vertical="center"/>
    </xf>
    <xf numFmtId="49" fontId="3" fillId="4" borderId="2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center" vertical="center"/>
    </xf>
    <xf numFmtId="0" fontId="7" fillId="4" borderId="2" applyAlignment="1" pivotButton="0" quotePrefix="0" xfId="0">
      <alignment horizontal="left" vertical="center" indent="1"/>
    </xf>
    <xf numFmtId="0" fontId="8" fillId="4" borderId="2" applyAlignment="1" pivotButton="0" quotePrefix="0" xfId="0">
      <alignment horizontal="center" vertical="center"/>
    </xf>
    <xf numFmtId="164" fontId="2" fillId="4" borderId="2" applyAlignment="1" pivotButton="0" quotePrefix="0" xfId="0">
      <alignment horizontal="center" vertical="center"/>
    </xf>
    <xf numFmtId="164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0" fontId="9" fillId="3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0" fontId="9" fillId="4" borderId="1" applyAlignment="1" pivotButton="0" quotePrefix="0" xfId="0">
      <alignment horizontal="center" vertical="center"/>
    </xf>
    <xf numFmtId="0" fontId="2" fillId="4" borderId="2" applyAlignment="1" pivotButton="0" quotePrefix="0" xfId="0">
      <alignment horizontal="left" vertical="center" indent="1"/>
    </xf>
    <xf numFmtId="0" fontId="5" fillId="2" borderId="0" applyAlignment="1" pivotButton="0" quotePrefix="0" xfId="0">
      <alignment horizontal="right" vertical="center" indent="1"/>
    </xf>
    <xf numFmtId="164" fontId="10" fillId="2" borderId="2" applyAlignment="1" pivotButton="0" quotePrefix="0" xfId="0">
      <alignment horizontal="center" vertical="center"/>
    </xf>
    <xf numFmtId="165" fontId="10" fillId="2" borderId="2" applyAlignment="1" pivotButton="0" quotePrefix="0" xfId="0">
      <alignment horizontal="center" vertical="center"/>
    </xf>
    <xf numFmtId="164" fontId="11" fillId="3" borderId="2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 indent="1"/>
    </xf>
    <xf numFmtId="164" fontId="11" fillId="4" borderId="2" applyAlignment="1" pivotButton="0" quotePrefix="0" xfId="0">
      <alignment horizontal="center" vertical="center"/>
    </xf>
    <xf numFmtId="164" fontId="11" fillId="5" borderId="2" applyAlignment="1" pivotButton="0" quotePrefix="0" xfId="0">
      <alignment horizontal="center" vertical="center"/>
    </xf>
    <xf numFmtId="165" fontId="11" fillId="5" borderId="2" applyAlignment="1" pivotButton="0" quotePrefix="0" xfId="0">
      <alignment horizontal="center" vertical="center"/>
    </xf>
    <xf numFmtId="165" fontId="11" fillId="3" borderId="2" applyAlignment="1" pivotButton="0" quotePrefix="0" xfId="0">
      <alignment horizontal="center" vertical="center"/>
    </xf>
    <xf numFmtId="3" fontId="11" fillId="4" borderId="2" applyAlignment="1" pivotButton="0" quotePrefix="0" xfId="0">
      <alignment horizontal="center" vertical="center"/>
    </xf>
    <xf numFmtId="3" fontId="11" fillId="3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Taux de marge par produit (%)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'Produits'!G2</f>
            </strRef>
          </tx>
          <spPr>
            <a:solidFill xmlns:a="http://schemas.openxmlformats.org/drawingml/2006/main">
              <a:srgbClr val="0D1F3C"/>
            </a:solidFill>
            <a:ln xmlns:a="http://schemas.openxmlformats.org/drawingml/2006/main">
              <a:prstDash val="solid"/>
            </a:ln>
          </spPr>
          <cat>
            <numRef>
              <f>'Produits'!$B$3:$B$12</f>
            </numRef>
          </cat>
          <val>
            <numRef>
              <f>'Produits'!$G$3:$G$12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Produit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Taux de marge (%)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10</row>
      <rowOff>0</rowOff>
    </from>
    <ext cx="7200000" cy="43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20" customWidth="1" min="2" max="2"/>
  </cols>
  <sheetData>
    <row r="1" ht="30" customHeight="1">
      <c r="A1" s="1" t="inlineStr">
        <is>
          <t>PARAMÈTRES — Tableau de bord marge</t>
        </is>
      </c>
    </row>
    <row r="2" ht="24" customHeight="1">
      <c r="A2" s="2" t="inlineStr">
        <is>
          <t>Taux de marge cible minimum (%)</t>
        </is>
      </c>
      <c r="B2" s="3" t="n">
        <v>30</v>
      </c>
    </row>
    <row r="3" ht="24" customHeight="1">
      <c r="A3" s="2" t="inlineStr">
        <is>
          <t>Taux TVA standard (%)</t>
        </is>
      </c>
      <c r="B3" s="3" t="n">
        <v>20</v>
      </c>
    </row>
    <row r="4" ht="24" customHeight="1">
      <c r="A4" s="2" t="inlineStr">
        <is>
          <t>Devise</t>
        </is>
      </c>
      <c r="B4" s="4" t="inlineStr">
        <is>
          <t>EUR</t>
        </is>
      </c>
    </row>
    <row r="5" ht="24" customHeight="1">
      <c r="A5" s="2" t="inlineStr">
        <is>
          <t>Période de référence</t>
        </is>
      </c>
      <c r="B5" s="4" t="inlineStr">
        <is>
          <t>2025</t>
        </is>
      </c>
    </row>
    <row r="7" ht="22" customHeight="1">
      <c r="A7" s="5" t="inlineStr">
        <is>
          <t>→ Modifiez le taux de marge cible (B2) pour mettre à jour le formatage conditionnel dans l'onglet Produits.</t>
        </is>
      </c>
    </row>
  </sheetData>
  <mergeCells count="2">
    <mergeCell ref="A1:B1"/>
    <mergeCell ref="A7:B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min="1" max="1"/>
    <col width="28" customWidth="1" min="2" max="2"/>
    <col width="16" customWidth="1" min="3" max="3"/>
    <col width="16" customWidth="1" min="4" max="4"/>
    <col width="16" customWidth="1" min="5" max="5"/>
    <col width="15" customWidth="1" min="6" max="6"/>
    <col width="15" customWidth="1" min="7" max="7"/>
    <col width="15" customWidth="1" min="8" max="8"/>
    <col width="20" customWidth="1" min="9" max="9"/>
  </cols>
  <sheetData>
    <row r="1" ht="30" customHeight="1">
      <c r="A1" s="1" t="inlineStr">
        <is>
          <t>TABLEAU DE BORD MARGE COMMERCIALE — SimulateurExcel.fr</t>
        </is>
      </c>
    </row>
    <row r="2" ht="36" customHeight="1">
      <c r="A2" s="6" t="inlineStr">
        <is>
          <t>#</t>
        </is>
      </c>
      <c r="B2" s="6" t="inlineStr">
        <is>
          <t>Référence / Produit</t>
        </is>
      </c>
      <c r="C2" s="6" t="inlineStr">
        <is>
          <t>Famille</t>
        </is>
      </c>
      <c r="D2" s="6" t="inlineStr">
        <is>
          <t>Prix achat HT (€)</t>
        </is>
      </c>
      <c r="E2" s="6" t="inlineStr">
        <is>
          <t>Prix vente HT (€)</t>
        </is>
      </c>
      <c r="F2" s="6" t="inlineStr">
        <is>
          <t>Marge brute (€)</t>
        </is>
      </c>
      <c r="G2" s="6" t="inlineStr">
        <is>
          <t>Taux de marge (%)</t>
        </is>
      </c>
      <c r="H2" s="6" t="inlineStr">
        <is>
          <t>Taux de marque (%)</t>
        </is>
      </c>
      <c r="I2" s="6" t="inlineStr">
        <is>
          <t>Statut</t>
        </is>
      </c>
    </row>
    <row r="3" ht="22" customHeight="1">
      <c r="A3" s="7" t="n">
        <v>1</v>
      </c>
      <c r="B3" s="8" t="inlineStr">
        <is>
          <t>Produit A</t>
        </is>
      </c>
      <c r="C3" s="9" t="inlineStr">
        <is>
          <t>Famille 1</t>
        </is>
      </c>
      <c r="D3" s="10" t="n">
        <v>45</v>
      </c>
      <c r="E3" s="10" t="n">
        <v>72</v>
      </c>
      <c r="F3" s="11">
        <f>IF(AND(D3&lt;&gt;"",E3&lt;&gt;""),E3-D3,"")</f>
        <v/>
      </c>
      <c r="G3" s="12">
        <f>IF(AND(D3&lt;&gt;"",D3&lt;&gt;0),(E3-D3)/D3*100,"")</f>
        <v/>
      </c>
      <c r="H3" s="12">
        <f>IF(AND(E3&lt;&gt;"",E3&lt;&gt;0),(E3-D3)/E3*100,"")</f>
        <v/>
      </c>
      <c r="I3" s="13">
        <f>IF(G3="","",IF(G3&gt;=Paramètres!$B$2,"✓ OK","⚠ Revoir"))</f>
        <v/>
      </c>
    </row>
    <row r="4" ht="22" customHeight="1">
      <c r="A4" s="14" t="n">
        <v>2</v>
      </c>
      <c r="B4" s="8" t="inlineStr">
        <is>
          <t>Produit B</t>
        </is>
      </c>
      <c r="C4" s="9" t="inlineStr">
        <is>
          <t>Famille 1</t>
        </is>
      </c>
      <c r="D4" s="10" t="n">
        <v>12.5</v>
      </c>
      <c r="E4" s="10" t="n">
        <v>22</v>
      </c>
      <c r="F4" s="15">
        <f>IF(AND(D4&lt;&gt;"",E4&lt;&gt;""),E4-D4,"")</f>
        <v/>
      </c>
      <c r="G4" s="16">
        <f>IF(AND(D4&lt;&gt;"",D4&lt;&gt;0),(E4-D4)/D4*100,"")</f>
        <v/>
      </c>
      <c r="H4" s="16">
        <f>IF(AND(E4&lt;&gt;"",E4&lt;&gt;0),(E4-D4)/E4*100,"")</f>
        <v/>
      </c>
      <c r="I4" s="17">
        <f>IF(G4="","",IF(G4&gt;=Paramètres!$B$2,"✓ OK","⚠ Revoir"))</f>
        <v/>
      </c>
    </row>
    <row r="5" ht="22" customHeight="1">
      <c r="A5" s="7" t="n">
        <v>3</v>
      </c>
      <c r="B5" s="8" t="inlineStr">
        <is>
          <t>Produit C</t>
        </is>
      </c>
      <c r="C5" s="9" t="inlineStr">
        <is>
          <t>Famille 2</t>
        </is>
      </c>
      <c r="D5" s="10" t="n">
        <v>80</v>
      </c>
      <c r="E5" s="10" t="n">
        <v>115</v>
      </c>
      <c r="F5" s="11">
        <f>IF(AND(D5&lt;&gt;"",E5&lt;&gt;""),E5-D5,"")</f>
        <v/>
      </c>
      <c r="G5" s="12">
        <f>IF(AND(D5&lt;&gt;"",D5&lt;&gt;0),(E5-D5)/D5*100,"")</f>
        <v/>
      </c>
      <c r="H5" s="12">
        <f>IF(AND(E5&lt;&gt;"",E5&lt;&gt;0),(E5-D5)/E5*100,"")</f>
        <v/>
      </c>
      <c r="I5" s="13">
        <f>IF(G5="","",IF(G5&gt;=Paramètres!$B$2,"✓ OK","⚠ Revoir"))</f>
        <v/>
      </c>
    </row>
    <row r="6" ht="22" customHeight="1">
      <c r="A6" s="14" t="n">
        <v>4</v>
      </c>
      <c r="B6" s="8" t="inlineStr">
        <is>
          <t>Produit D</t>
        </is>
      </c>
      <c r="C6" s="9" t="inlineStr">
        <is>
          <t>Famille 2</t>
        </is>
      </c>
      <c r="D6" s="10" t="n">
        <v>200</v>
      </c>
      <c r="E6" s="10" t="n">
        <v>260</v>
      </c>
      <c r="F6" s="15">
        <f>IF(AND(D6&lt;&gt;"",E6&lt;&gt;""),E6-D6,"")</f>
        <v/>
      </c>
      <c r="G6" s="16">
        <f>IF(AND(D6&lt;&gt;"",D6&lt;&gt;0),(E6-D6)/D6*100,"")</f>
        <v/>
      </c>
      <c r="H6" s="16">
        <f>IF(AND(E6&lt;&gt;"",E6&lt;&gt;0),(E6-D6)/E6*100,"")</f>
        <v/>
      </c>
      <c r="I6" s="17">
        <f>IF(G6="","",IF(G6&gt;=Paramètres!$B$2,"✓ OK","⚠ Revoir"))</f>
        <v/>
      </c>
    </row>
    <row r="7" ht="22" customHeight="1">
      <c r="A7" s="7" t="n">
        <v>5</v>
      </c>
      <c r="B7" s="8" t="inlineStr">
        <is>
          <t>Produit E</t>
        </is>
      </c>
      <c r="C7" s="9" t="inlineStr">
        <is>
          <t>Famille 3</t>
        </is>
      </c>
      <c r="D7" s="10" t="n">
        <v>15</v>
      </c>
      <c r="E7" s="10" t="n">
        <v>19</v>
      </c>
      <c r="F7" s="11">
        <f>IF(AND(D7&lt;&gt;"",E7&lt;&gt;""),E7-D7,"")</f>
        <v/>
      </c>
      <c r="G7" s="12">
        <f>IF(AND(D7&lt;&gt;"",D7&lt;&gt;0),(E7-D7)/D7*100,"")</f>
        <v/>
      </c>
      <c r="H7" s="12">
        <f>IF(AND(E7&lt;&gt;"",E7&lt;&gt;0),(E7-D7)/E7*100,"")</f>
        <v/>
      </c>
      <c r="I7" s="13">
        <f>IF(G7="","",IF(G7&gt;=Paramètres!$B$2,"✓ OK","⚠ Revoir"))</f>
        <v/>
      </c>
    </row>
    <row r="8" ht="22" customHeight="1">
      <c r="A8" s="14" t="n">
        <v>6</v>
      </c>
      <c r="B8" s="8" t="inlineStr">
        <is>
          <t>Produit F</t>
        </is>
      </c>
      <c r="C8" s="9" t="inlineStr">
        <is>
          <t>Famille 1</t>
        </is>
      </c>
      <c r="D8" s="10" t="n">
        <v>30</v>
      </c>
      <c r="E8" s="10" t="n">
        <v>52</v>
      </c>
      <c r="F8" s="15">
        <f>IF(AND(D8&lt;&gt;"",E8&lt;&gt;""),E8-D8,"")</f>
        <v/>
      </c>
      <c r="G8" s="16">
        <f>IF(AND(D8&lt;&gt;"",D8&lt;&gt;0),(E8-D8)/D8*100,"")</f>
        <v/>
      </c>
      <c r="H8" s="16">
        <f>IF(AND(E8&lt;&gt;"",E8&lt;&gt;0),(E8-D8)/E8*100,"")</f>
        <v/>
      </c>
      <c r="I8" s="17">
        <f>IF(G8="","",IF(G8&gt;=Paramètres!$B$2,"✓ OK","⚠ Revoir"))</f>
        <v/>
      </c>
    </row>
    <row r="9" ht="22" customHeight="1">
      <c r="A9" s="7" t="n">
        <v>7</v>
      </c>
      <c r="B9" s="8" t="inlineStr">
        <is>
          <t>Produit G</t>
        </is>
      </c>
      <c r="C9" s="9" t="inlineStr">
        <is>
          <t>Famille 3</t>
        </is>
      </c>
      <c r="D9" s="10" t="n">
        <v>5.5</v>
      </c>
      <c r="E9" s="10" t="n">
        <v>12</v>
      </c>
      <c r="F9" s="11">
        <f>IF(AND(D9&lt;&gt;"",E9&lt;&gt;""),E9-D9,"")</f>
        <v/>
      </c>
      <c r="G9" s="12">
        <f>IF(AND(D9&lt;&gt;"",D9&lt;&gt;0),(E9-D9)/D9*100,"")</f>
        <v/>
      </c>
      <c r="H9" s="12">
        <f>IF(AND(E9&lt;&gt;"",E9&lt;&gt;0),(E9-D9)/E9*100,"")</f>
        <v/>
      </c>
      <c r="I9" s="13">
        <f>IF(G9="","",IF(G9&gt;=Paramètres!$B$2,"✓ OK","⚠ Revoir"))</f>
        <v/>
      </c>
    </row>
    <row r="10" ht="22" customHeight="1">
      <c r="A10" s="14" t="n">
        <v>8</v>
      </c>
      <c r="B10" s="8" t="inlineStr">
        <is>
          <t>Produit H</t>
        </is>
      </c>
      <c r="C10" s="9" t="inlineStr">
        <is>
          <t>Famille 2</t>
        </is>
      </c>
      <c r="D10" s="10" t="n">
        <v>110</v>
      </c>
      <c r="E10" s="10" t="n">
        <v>155</v>
      </c>
      <c r="F10" s="15">
        <f>IF(AND(D10&lt;&gt;"",E10&lt;&gt;""),E10-D10,"")</f>
        <v/>
      </c>
      <c r="G10" s="16">
        <f>IF(AND(D10&lt;&gt;"",D10&lt;&gt;0),(E10-D10)/D10*100,"")</f>
        <v/>
      </c>
      <c r="H10" s="16">
        <f>IF(AND(E10&lt;&gt;"",E10&lt;&gt;0),(E10-D10)/E10*100,"")</f>
        <v/>
      </c>
      <c r="I10" s="17">
        <f>IF(G10="","",IF(G10&gt;=Paramètres!$B$2,"✓ OK","⚠ Revoir"))</f>
        <v/>
      </c>
    </row>
    <row r="11" ht="22" customHeight="1">
      <c r="A11" s="7" t="n">
        <v>9</v>
      </c>
      <c r="B11" s="8" t="inlineStr">
        <is>
          <t>Produit I</t>
        </is>
      </c>
      <c r="C11" s="9" t="inlineStr">
        <is>
          <t>Famille 1</t>
        </is>
      </c>
      <c r="D11" s="10" t="n">
        <v>22</v>
      </c>
      <c r="E11" s="10" t="n">
        <v>38</v>
      </c>
      <c r="F11" s="11">
        <f>IF(AND(D11&lt;&gt;"",E11&lt;&gt;""),E11-D11,"")</f>
        <v/>
      </c>
      <c r="G11" s="12">
        <f>IF(AND(D11&lt;&gt;"",D11&lt;&gt;0),(E11-D11)/D11*100,"")</f>
        <v/>
      </c>
      <c r="H11" s="12">
        <f>IF(AND(E11&lt;&gt;"",E11&lt;&gt;0),(E11-D11)/E11*100,"")</f>
        <v/>
      </c>
      <c r="I11" s="13">
        <f>IF(G11="","",IF(G11&gt;=Paramètres!$B$2,"✓ OK","⚠ Revoir"))</f>
        <v/>
      </c>
    </row>
    <row r="12" ht="22" customHeight="1">
      <c r="A12" s="14" t="n">
        <v>10</v>
      </c>
      <c r="B12" s="8" t="inlineStr">
        <is>
          <t>Produit J</t>
        </is>
      </c>
      <c r="C12" s="9" t="inlineStr">
        <is>
          <t>Famille 3</t>
        </is>
      </c>
      <c r="D12" s="10" t="n">
        <v>8</v>
      </c>
      <c r="E12" s="10" t="n">
        <v>11.5</v>
      </c>
      <c r="F12" s="15">
        <f>IF(AND(D12&lt;&gt;"",E12&lt;&gt;""),E12-D12,"")</f>
        <v/>
      </c>
      <c r="G12" s="16">
        <f>IF(AND(D12&lt;&gt;"",D12&lt;&gt;0),(E12-D12)/D12*100,"")</f>
        <v/>
      </c>
      <c r="H12" s="16">
        <f>IF(AND(E12&lt;&gt;"",E12&lt;&gt;0),(E12-D12)/E12*100,"")</f>
        <v/>
      </c>
      <c r="I12" s="17">
        <f>IF(G12="","",IF(G12&gt;=Paramètres!$B$2,"✓ OK","⚠ Revoir"))</f>
        <v/>
      </c>
    </row>
    <row r="13" ht="22" customHeight="1">
      <c r="A13" s="7" t="n">
        <v>11</v>
      </c>
      <c r="B13" s="18" t="inlineStr"/>
      <c r="C13" s="9" t="inlineStr">
        <is>
          <t>Famille 1</t>
        </is>
      </c>
      <c r="D13" s="10" t="n"/>
      <c r="E13" s="10" t="n"/>
      <c r="F13" s="11">
        <f>IF(AND(D13&lt;&gt;"",E13&lt;&gt;""),E13-D13,"")</f>
        <v/>
      </c>
      <c r="G13" s="12">
        <f>IF(AND(D13&lt;&gt;"",D13&lt;&gt;0),(E13-D13)/D13*100,"")</f>
        <v/>
      </c>
      <c r="H13" s="12">
        <f>IF(AND(E13&lt;&gt;"",E13&lt;&gt;0),(E13-D13)/E13*100,"")</f>
        <v/>
      </c>
      <c r="I13" s="13">
        <f>IF(G13="","",IF(G13&gt;=Paramètres!$B$2,"✓ OK","⚠ Revoir"))</f>
        <v/>
      </c>
    </row>
    <row r="14" ht="22" customHeight="1">
      <c r="A14" s="14" t="n">
        <v>12</v>
      </c>
      <c r="B14" s="18" t="inlineStr"/>
      <c r="C14" s="9" t="inlineStr">
        <is>
          <t>Famille 2</t>
        </is>
      </c>
      <c r="D14" s="10" t="n"/>
      <c r="E14" s="10" t="n"/>
      <c r="F14" s="15">
        <f>IF(AND(D14&lt;&gt;"",E14&lt;&gt;""),E14-D14,"")</f>
        <v/>
      </c>
      <c r="G14" s="16">
        <f>IF(AND(D14&lt;&gt;"",D14&lt;&gt;0),(E14-D14)/D14*100,"")</f>
        <v/>
      </c>
      <c r="H14" s="16">
        <f>IF(AND(E14&lt;&gt;"",E14&lt;&gt;0),(E14-D14)/E14*100,"")</f>
        <v/>
      </c>
      <c r="I14" s="17">
        <f>IF(G14="","",IF(G14&gt;=Paramètres!$B$2,"✓ OK","⚠ Revoir"))</f>
        <v/>
      </c>
    </row>
    <row r="15" ht="22" customHeight="1">
      <c r="A15" s="7" t="n">
        <v>13</v>
      </c>
      <c r="B15" s="18" t="inlineStr"/>
      <c r="C15" s="9" t="inlineStr">
        <is>
          <t>Famille 3</t>
        </is>
      </c>
      <c r="D15" s="10" t="n"/>
      <c r="E15" s="10" t="n"/>
      <c r="F15" s="11">
        <f>IF(AND(D15&lt;&gt;"",E15&lt;&gt;""),E15-D15,"")</f>
        <v/>
      </c>
      <c r="G15" s="12">
        <f>IF(AND(D15&lt;&gt;"",D15&lt;&gt;0),(E15-D15)/D15*100,"")</f>
        <v/>
      </c>
      <c r="H15" s="12">
        <f>IF(AND(E15&lt;&gt;"",E15&lt;&gt;0),(E15-D15)/E15*100,"")</f>
        <v/>
      </c>
      <c r="I15" s="13">
        <f>IF(G15="","",IF(G15&gt;=Paramètres!$B$2,"✓ OK","⚠ Revoir"))</f>
        <v/>
      </c>
    </row>
    <row r="16" ht="22" customHeight="1">
      <c r="A16" s="14" t="n">
        <v>14</v>
      </c>
      <c r="B16" s="18" t="inlineStr"/>
      <c r="C16" s="9" t="inlineStr">
        <is>
          <t>Famille 1</t>
        </is>
      </c>
      <c r="D16" s="10" t="n"/>
      <c r="E16" s="10" t="n"/>
      <c r="F16" s="15">
        <f>IF(AND(D16&lt;&gt;"",E16&lt;&gt;""),E16-D16,"")</f>
        <v/>
      </c>
      <c r="G16" s="16">
        <f>IF(AND(D16&lt;&gt;"",D16&lt;&gt;0),(E16-D16)/D16*100,"")</f>
        <v/>
      </c>
      <c r="H16" s="16">
        <f>IF(AND(E16&lt;&gt;"",E16&lt;&gt;0),(E16-D16)/E16*100,"")</f>
        <v/>
      </c>
      <c r="I16" s="17">
        <f>IF(G16="","",IF(G16&gt;=Paramètres!$B$2,"✓ OK","⚠ Revoir"))</f>
        <v/>
      </c>
    </row>
    <row r="17" ht="22" customHeight="1">
      <c r="A17" s="7" t="n">
        <v>15</v>
      </c>
      <c r="B17" s="18" t="inlineStr"/>
      <c r="C17" s="9" t="inlineStr">
        <is>
          <t>Famille 2</t>
        </is>
      </c>
      <c r="D17" s="10" t="n"/>
      <c r="E17" s="10" t="n"/>
      <c r="F17" s="11">
        <f>IF(AND(D17&lt;&gt;"",E17&lt;&gt;""),E17-D17,"")</f>
        <v/>
      </c>
      <c r="G17" s="12">
        <f>IF(AND(D17&lt;&gt;"",D17&lt;&gt;0),(E17-D17)/D17*100,"")</f>
        <v/>
      </c>
      <c r="H17" s="12">
        <f>IF(AND(E17&lt;&gt;"",E17&lt;&gt;0),(E17-D17)/E17*100,"")</f>
        <v/>
      </c>
      <c r="I17" s="13">
        <f>IF(G17="","",IF(G17&gt;=Paramètres!$B$2,"✓ OK","⚠ Revoir"))</f>
        <v/>
      </c>
    </row>
    <row r="18" ht="26" customHeight="1">
      <c r="A18" s="19" t="inlineStr">
        <is>
          <t>TOTAUX / MOYENNES</t>
        </is>
      </c>
      <c r="D18" s="20">
        <f>SUM(D3:D17)</f>
        <v/>
      </c>
      <c r="E18" s="20">
        <f>SUM(E3:E17)</f>
        <v/>
      </c>
      <c r="F18" s="20">
        <f>SUM(F3:F17)</f>
        <v/>
      </c>
      <c r="G18" s="21">
        <f>IFERROR(F18/D18*100,"")</f>
        <v/>
      </c>
      <c r="H18" s="21">
        <f>IFERROR(F18/E18*100,"")</f>
        <v/>
      </c>
    </row>
  </sheetData>
  <mergeCells count="2">
    <mergeCell ref="A1:I1"/>
    <mergeCell ref="A18:C18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4" customWidth="1" min="3" max="3"/>
    <col width="20" customWidth="1" min="4" max="4"/>
  </cols>
  <sheetData>
    <row r="1" ht="30" customHeight="1">
      <c r="A1" s="1" t="inlineStr">
        <is>
          <t>SYNTHÈSE — VUE D'ENSEMBLE</t>
        </is>
      </c>
    </row>
    <row r="2" ht="28" customHeight="1">
      <c r="A2" s="2" t="inlineStr">
        <is>
          <t>Chiffre d'affaires total (HT)</t>
        </is>
      </c>
      <c r="B2" s="22">
        <f>SUM(Produits!E3:E17)</f>
        <v/>
      </c>
    </row>
    <row r="3" ht="28" customHeight="1">
      <c r="A3" s="23" t="inlineStr">
        <is>
          <t>Coût d'achat total (HT)</t>
        </is>
      </c>
      <c r="B3" s="24">
        <f>SUM(Produits!D3:D17)</f>
        <v/>
      </c>
    </row>
    <row r="4" ht="28" customHeight="1">
      <c r="A4" s="2" t="inlineStr">
        <is>
          <t>Marge brute totale (€)</t>
        </is>
      </c>
      <c r="B4" s="25">
        <f>B2-B3</f>
        <v/>
      </c>
    </row>
    <row r="5" ht="28" customHeight="1">
      <c r="A5" s="23" t="inlineStr">
        <is>
          <t>Taux de marge moyen pondéré (%)</t>
        </is>
      </c>
      <c r="B5" s="26">
        <f>IFERROR(B4/B3*100,0)</f>
        <v/>
      </c>
    </row>
    <row r="6" ht="28" customHeight="1">
      <c r="A6" s="2" t="inlineStr">
        <is>
          <t>Taux de marque moyen pondéré (%)</t>
        </is>
      </c>
      <c r="B6" s="27">
        <f>IFERROR(B4/B2*100,0)</f>
        <v/>
      </c>
    </row>
    <row r="7" ht="28" customHeight="1">
      <c r="A7" s="23" t="inlineStr">
        <is>
          <t>Nombre de produits en catalogue</t>
        </is>
      </c>
      <c r="B7" s="28">
        <f>COUNTA(Produits!B3:B17)</f>
        <v/>
      </c>
    </row>
    <row r="8" ht="28" customHeight="1">
      <c r="A8" s="2" t="inlineStr">
        <is>
          <t>Produits sous le taux cible</t>
        </is>
      </c>
      <c r="B8" s="29">
        <f>COUNTIF(Produits!I3:I17,"⚠ Revoir")</f>
        <v/>
      </c>
    </row>
  </sheetData>
  <mergeCells count="1">
    <mergeCell ref="A1:D1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3.2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2026-06-17T09:48:40Z</dcterms:created>
  <dcterms:modified xmlns:dcterms="http://purl.org/dc/terms/" xmlns:xsi="http://www.w3.org/2001/XMLSchema-instance" xsi:type="dcterms:W3CDTF">2026-06-17T09:48:40Z</dcterms:modified>
</cp:coreProperties>
</file>